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22050" windowHeight="9735"/>
  </bookViews>
  <sheets>
    <sheet name="Улубл 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'Улубл '!$8:$9</definedName>
    <definedName name="_xlnm.Print_Area" localSheetId="0">'Улубл '!$A$1:$H$24</definedName>
  </definedNames>
  <calcPr calcId="145621"/>
</workbook>
</file>

<file path=xl/calcChain.xml><?xml version="1.0" encoding="utf-8"?>
<calcChain xmlns="http://schemas.openxmlformats.org/spreadsheetml/2006/main">
  <c r="D13" i="2" l="1"/>
  <c r="F13" i="2" s="1"/>
  <c r="H24" i="2"/>
  <c r="G24" i="2"/>
  <c r="F24" i="2"/>
  <c r="E24" i="2"/>
  <c r="H23" i="2"/>
  <c r="G23" i="2"/>
  <c r="F23" i="2"/>
  <c r="E23" i="2"/>
  <c r="H22" i="2"/>
  <c r="G22" i="2"/>
  <c r="F22" i="2"/>
  <c r="E22" i="2"/>
  <c r="H20" i="2"/>
  <c r="G20" i="2"/>
  <c r="F20" i="2"/>
  <c r="E20" i="2"/>
  <c r="H19" i="2"/>
  <c r="G19" i="2"/>
  <c r="F19" i="2"/>
  <c r="E19" i="2"/>
  <c r="H17" i="2"/>
  <c r="G17" i="2"/>
  <c r="F17" i="2"/>
  <c r="E17" i="2"/>
  <c r="H16" i="2"/>
  <c r="G16" i="2"/>
  <c r="F16" i="2"/>
  <c r="E16" i="2"/>
  <c r="H15" i="2"/>
  <c r="G15" i="2"/>
  <c r="F15" i="2"/>
  <c r="E15" i="2"/>
  <c r="H14" i="2"/>
  <c r="G14" i="2"/>
  <c r="F14" i="2"/>
  <c r="E14" i="2"/>
  <c r="G13" i="2" l="1"/>
  <c r="E13" i="2"/>
  <c r="H13" i="2"/>
</calcChain>
</file>

<file path=xl/sharedStrings.xml><?xml version="1.0" encoding="utf-8"?>
<sst xmlns="http://schemas.openxmlformats.org/spreadsheetml/2006/main" count="40" uniqueCount="40">
  <si>
    <t>№ п/п</t>
  </si>
  <si>
    <t>Наименование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</si>
  <si>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</si>
  <si>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</si>
  <si>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</si>
  <si>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</si>
  <si>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</si>
  <si>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Приложение № 10</t>
  </si>
  <si>
    <t xml:space="preserve">Таблица №2 </t>
  </si>
  <si>
    <t>Тарифы на оплату углубленной диспансеризации</t>
  </si>
  <si>
    <t>руб</t>
  </si>
  <si>
    <t>Коэффи-циент к БНФоб*</t>
  </si>
  <si>
    <t>Тарифы на медицинские услуги при оказании амбулаторно-поликлинической помощи, руб.</t>
  </si>
  <si>
    <t>КД=1,4</t>
  </si>
  <si>
    <t>КД=1,68</t>
  </si>
  <si>
    <t>КД=2,23</t>
  </si>
  <si>
    <t>КД=2,57</t>
  </si>
  <si>
    <t xml:space="preserve">Законченный случай углубленной диспансеризации </t>
  </si>
  <si>
    <t>1.Первый  этап углубленной диспансеризации</t>
  </si>
  <si>
    <r>
      <t xml:space="preserve">1.1. Комплексное посещение, </t>
    </r>
    <r>
      <rPr>
        <sz val="12"/>
        <rFont val="Times New Roman"/>
        <family val="1"/>
        <charset val="204"/>
      </rPr>
      <t>включающее:</t>
    </r>
  </si>
  <si>
    <t>измерение насыщения крови кислородом (сатурация) в покое;</t>
  </si>
  <si>
    <t>проведение спирометрии или спирографии;</t>
  </si>
  <si>
    <t>общий (клинический) анализ крови развернутый;</t>
  </si>
  <si>
    <t>биохимический анализ крови (включая исследования уровня холестирина,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</si>
  <si>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 xml:space="preserve">1.2. Дополнительные услуги углубленной диспансеризации </t>
  </si>
  <si>
    <t>1.2.1.</t>
  </si>
  <si>
    <t>1.2.2.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</si>
  <si>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</si>
  <si>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 xml:space="preserve">2. Второй  этап углубленной диспансеризации </t>
  </si>
  <si>
    <t>2.1.</t>
  </si>
  <si>
    <t>Эхокардиография (в случае показателя сатурации в покое 94 процента и ниже, а также по результатам проведения теста с 6-минутной ходьбой)</t>
  </si>
  <si>
    <t>2.2.</t>
  </si>
  <si>
    <t>Компьютерная томография легких (в случае показателя сатурации в покое 94 % и ниже, а также по результатам теста с 6-минутной ходьбой)</t>
  </si>
  <si>
    <t>2.3.</t>
  </si>
  <si>
    <t>Дуплексное сканирование вен нижних конечностей (при наличии показаний по результатам определения концентрации Д-димера в крови)</t>
  </si>
  <si>
    <t xml:space="preserve"> определение концентрации Д-димера в крови</t>
  </si>
  <si>
    <t xml:space="preserve">Тест с 6-минутной ходьбой  (при исходной сатурации кислорода крови 95% и больше) </t>
  </si>
  <si>
    <t>к Соглашению о тарифах на 2022 год</t>
  </si>
  <si>
    <t xml:space="preserve">Приложение № 1 </t>
  </si>
  <si>
    <t>к Дополнительному Соглашению от 27.06.2022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</si>
</sst>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6" formatCode="_-* #,##0.00_р_._-;\-* #,##0.00_р_._-;_-* &quot;-&quot;??_р_._-;_-@_-"/>
    <numFmt numFmtId="167" formatCode="#,##0.00000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0" fontId="9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" fillId="0" borderId="0"/>
  </cellStyleXfs>
  <cellXfs count="68">
    <xf numFmtId="0" fontId="0" fillId="0" borderId="0" xfId="0"/>
    <xf numFmtId="0" fontId="3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4" fillId="0" borderId="0" xfId="2" applyFont="1" applyFill="1" applyAlignment="1">
      <alignment horizontal="left" vertical="top" wrapText="1"/>
    </xf>
    <xf numFmtId="164" fontId="4" fillId="0" borderId="0" xfId="2" applyNumberFormat="1" applyFont="1" applyFill="1" applyAlignment="1">
      <alignment horizontal="left" vertical="top" wrapText="1"/>
    </xf>
    <xf numFmtId="0" fontId="4" fillId="0" borderId="5" xfId="2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top" wrapText="1"/>
    </xf>
    <xf numFmtId="9" fontId="11" fillId="0" borderId="0" xfId="3" applyFont="1" applyFill="1" applyAlignment="1">
      <alignment horizontal="left" vertical="top" wrapText="1"/>
    </xf>
    <xf numFmtId="0" fontId="11" fillId="0" borderId="0" xfId="1" applyFont="1" applyFill="1" applyAlignment="1">
      <alignment horizontal="center" vertical="center" wrapText="1"/>
    </xf>
    <xf numFmtId="0" fontId="11" fillId="0" borderId="0" xfId="7" applyFont="1" applyFill="1" applyAlignment="1">
      <alignment horizontal="right"/>
    </xf>
    <xf numFmtId="165" fontId="4" fillId="0" borderId="15" xfId="2" applyNumberFormat="1" applyFont="1" applyFill="1" applyBorder="1" applyAlignment="1">
      <alignment horizontal="center" vertical="center" wrapText="1"/>
    </xf>
    <xf numFmtId="165" fontId="4" fillId="0" borderId="20" xfId="2" applyNumberFormat="1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9" fontId="4" fillId="0" borderId="24" xfId="3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11" fillId="0" borderId="0" xfId="7" applyFont="1" applyFill="1"/>
    <xf numFmtId="0" fontId="7" fillId="0" borderId="0" xfId="7" applyFont="1" applyFill="1"/>
    <xf numFmtId="0" fontId="12" fillId="0" borderId="17" xfId="1" applyFont="1" applyFill="1" applyBorder="1" applyAlignment="1">
      <alignment wrapText="1"/>
    </xf>
    <xf numFmtId="4" fontId="12" fillId="0" borderId="27" xfId="2" applyNumberFormat="1" applyFont="1" applyFill="1" applyBorder="1" applyAlignment="1">
      <alignment horizontal="center" vertical="center" wrapText="1"/>
    </xf>
    <xf numFmtId="4" fontId="12" fillId="0" borderId="28" xfId="2" applyNumberFormat="1" applyFont="1" applyFill="1" applyBorder="1" applyAlignment="1">
      <alignment horizontal="center" vertical="center" wrapText="1"/>
    </xf>
    <xf numFmtId="9" fontId="13" fillId="0" borderId="27" xfId="3" applyFont="1" applyFill="1" applyBorder="1" applyAlignment="1">
      <alignment horizontal="left" vertical="center" wrapText="1"/>
    </xf>
    <xf numFmtId="4" fontId="4" fillId="0" borderId="27" xfId="2" applyNumberFormat="1" applyFont="1" applyFill="1" applyBorder="1" applyAlignment="1">
      <alignment horizontal="center" vertical="center" wrapText="1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1" xfId="2" applyNumberFormat="1" applyFont="1" applyFill="1" applyBorder="1" applyAlignment="1">
      <alignment horizontal="center" vertical="center" wrapText="1"/>
    </xf>
    <xf numFmtId="9" fontId="13" fillId="0" borderId="10" xfId="3" applyFont="1" applyFill="1" applyBorder="1" applyAlignment="1">
      <alignment horizontal="left" vertical="center" wrapText="1"/>
    </xf>
    <xf numFmtId="167" fontId="4" fillId="0" borderId="10" xfId="2" applyNumberFormat="1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9" fontId="4" fillId="0" borderId="10" xfId="3" applyFont="1" applyFill="1" applyBorder="1" applyAlignment="1">
      <alignment horizontal="left" vertical="center" wrapText="1"/>
    </xf>
    <xf numFmtId="2" fontId="4" fillId="0" borderId="0" xfId="2" applyNumberFormat="1" applyFont="1" applyFill="1" applyAlignment="1">
      <alignment horizontal="center" vertical="top" wrapText="1"/>
    </xf>
    <xf numFmtId="0" fontId="4" fillId="0" borderId="0" xfId="2" applyFont="1" applyFill="1" applyAlignment="1">
      <alignment horizontal="left" vertical="top"/>
    </xf>
    <xf numFmtId="0" fontId="4" fillId="0" borderId="18" xfId="2" applyFont="1" applyFill="1" applyBorder="1" applyAlignment="1">
      <alignment horizontal="center" vertical="center" wrapText="1"/>
    </xf>
    <xf numFmtId="9" fontId="4" fillId="0" borderId="19" xfId="3" applyFont="1" applyFill="1" applyBorder="1" applyAlignment="1">
      <alignment horizontal="left" vertical="center" wrapText="1"/>
    </xf>
    <xf numFmtId="0" fontId="4" fillId="0" borderId="14" xfId="2" applyFont="1" applyFill="1" applyBorder="1" applyAlignment="1">
      <alignment horizontal="center" vertical="center" wrapText="1"/>
    </xf>
    <xf numFmtId="9" fontId="4" fillId="0" borderId="15" xfId="3" applyFont="1" applyFill="1" applyBorder="1" applyAlignment="1">
      <alignment horizontal="left" vertical="center" wrapText="1"/>
    </xf>
    <xf numFmtId="0" fontId="4" fillId="0" borderId="15" xfId="2" applyFont="1" applyFill="1" applyBorder="1" applyAlignment="1">
      <alignment horizontal="center" vertical="center" wrapText="1"/>
    </xf>
    <xf numFmtId="4" fontId="4" fillId="0" borderId="15" xfId="2" applyNumberFormat="1" applyFont="1" applyFill="1" applyBorder="1" applyAlignment="1">
      <alignment horizontal="center" vertical="center" wrapText="1"/>
    </xf>
    <xf numFmtId="4" fontId="4" fillId="0" borderId="20" xfId="2" applyNumberFormat="1" applyFont="1" applyFill="1" applyBorder="1" applyAlignment="1">
      <alignment horizontal="center" vertical="center" wrapText="1"/>
    </xf>
    <xf numFmtId="14" fontId="4" fillId="0" borderId="0" xfId="2" applyNumberFormat="1" applyFont="1" applyFill="1" applyAlignment="1">
      <alignment horizontal="left" vertical="top" wrapText="1"/>
    </xf>
    <xf numFmtId="167" fontId="4" fillId="0" borderId="0" xfId="2" applyNumberFormat="1" applyFont="1" applyFill="1" applyAlignment="1">
      <alignment horizontal="center" vertical="top" wrapText="1"/>
    </xf>
    <xf numFmtId="2" fontId="4" fillId="0" borderId="15" xfId="2" applyNumberFormat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left" vertical="top" wrapText="1"/>
    </xf>
    <xf numFmtId="0" fontId="11" fillId="0" borderId="2" xfId="1" applyFont="1" applyFill="1" applyBorder="1" applyAlignment="1">
      <alignment horizontal="center" vertical="top" wrapText="1"/>
    </xf>
    <xf numFmtId="0" fontId="11" fillId="0" borderId="3" xfId="1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right" vertical="top" wrapText="1"/>
    </xf>
    <xf numFmtId="0" fontId="6" fillId="0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horizont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9" fontId="4" fillId="0" borderId="21" xfId="3" applyFont="1" applyFill="1" applyBorder="1" applyAlignment="1">
      <alignment horizontal="center" vertical="center" wrapText="1"/>
    </xf>
    <xf numFmtId="9" fontId="4" fillId="0" borderId="15" xfId="3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left" wrapText="1"/>
    </xf>
    <xf numFmtId="0" fontId="12" fillId="0" borderId="24" xfId="1" applyFont="1" applyFill="1" applyBorder="1" applyAlignment="1">
      <alignment horizontal="left" wrapText="1"/>
    </xf>
    <xf numFmtId="0" fontId="12" fillId="0" borderId="25" xfId="1" applyFont="1" applyFill="1" applyBorder="1" applyAlignment="1">
      <alignment horizontal="left" wrapText="1"/>
    </xf>
    <xf numFmtId="0" fontId="12" fillId="0" borderId="26" xfId="1" applyFont="1" applyFill="1" applyBorder="1" applyAlignment="1">
      <alignment horizontal="left" wrapText="1"/>
    </xf>
    <xf numFmtId="0" fontId="12" fillId="0" borderId="17" xfId="1" applyFont="1" applyFill="1" applyBorder="1" applyAlignment="1">
      <alignment horizontal="left" wrapText="1"/>
    </xf>
    <xf numFmtId="0" fontId="5" fillId="0" borderId="29" xfId="2" applyFont="1" applyFill="1" applyBorder="1" applyAlignment="1">
      <alignment horizontal="left" vertical="center" wrapText="1"/>
    </xf>
    <xf numFmtId="0" fontId="5" fillId="0" borderId="12" xfId="2" applyFont="1" applyFill="1" applyBorder="1" applyAlignment="1">
      <alignment horizontal="left" vertical="center" wrapText="1"/>
    </xf>
    <xf numFmtId="0" fontId="5" fillId="0" borderId="13" xfId="2" applyFont="1" applyFill="1" applyBorder="1" applyAlignment="1">
      <alignment horizontal="left" vertical="center" wrapText="1"/>
    </xf>
  </cellXfs>
  <cellStyles count="49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2"/>
    <cellStyle name="Обычный 3 4 3" xfId="48"/>
    <cellStyle name="Обычный 3 5" xfId="11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29"/>
  <sheetViews>
    <sheetView tabSelected="1" view="pageBreakPreview" zoomScaleNormal="100" zoomScaleSheetLayoutView="100" workbookViewId="0">
      <pane xSplit="2" ySplit="9" topLeftCell="D10" activePane="bottomRight" state="frozen"/>
      <selection pane="topRight" activeCell="C1" sqref="C1"/>
      <selection pane="bottomLeft" activeCell="A9" sqref="A9"/>
      <selection pane="bottomRight" activeCell="K8" sqref="K8"/>
    </sheetView>
  </sheetViews>
  <sheetFormatPr defaultColWidth="8.25" defaultRowHeight="15.75" x14ac:dyDescent="0.25"/>
  <cols>
    <col min="1" max="1" width="5.75" style="5" customWidth="1"/>
    <col min="2" max="2" width="45.875" style="5" customWidth="1"/>
    <col min="3" max="3" width="9.75" style="5" hidden="1" customWidth="1"/>
    <col min="4" max="4" width="9.75" style="5" customWidth="1"/>
    <col min="5" max="8" width="11.25" style="5" customWidth="1"/>
    <col min="9" max="9" width="13.75" style="5" bestFit="1" customWidth="1"/>
    <col min="10" max="16384" width="8.25" style="5"/>
  </cols>
  <sheetData>
    <row r="1" spans="1:17" ht="15.75" customHeight="1" x14ac:dyDescent="0.25">
      <c r="E1" s="45" t="s">
        <v>38</v>
      </c>
      <c r="F1" s="45"/>
      <c r="G1" s="45"/>
      <c r="H1" s="45"/>
    </row>
    <row r="2" spans="1:17" ht="34.5" customHeight="1" x14ac:dyDescent="0.25">
      <c r="E2" s="42"/>
      <c r="F2" s="45" t="s">
        <v>39</v>
      </c>
      <c r="G2" s="45"/>
      <c r="H2" s="45"/>
    </row>
    <row r="3" spans="1:17" x14ac:dyDescent="0.25">
      <c r="E3" s="45" t="s">
        <v>7</v>
      </c>
      <c r="F3" s="45"/>
      <c r="G3" s="45"/>
      <c r="H3" s="45"/>
    </row>
    <row r="4" spans="1:17" x14ac:dyDescent="0.25">
      <c r="E4" s="45" t="s">
        <v>37</v>
      </c>
      <c r="F4" s="45"/>
      <c r="G4" s="45"/>
      <c r="H4" s="45"/>
    </row>
    <row r="5" spans="1:17" s="1" customFormat="1" ht="18.75" x14ac:dyDescent="0.3">
      <c r="E5" s="46" t="s">
        <v>8</v>
      </c>
      <c r="F5" s="46"/>
      <c r="G5" s="46"/>
      <c r="H5" s="46"/>
      <c r="J5" s="3"/>
      <c r="L5" s="4"/>
      <c r="M5" s="4"/>
      <c r="N5" s="4"/>
      <c r="O5" s="4"/>
    </row>
    <row r="6" spans="1:17" s="2" customFormat="1" ht="19.5" customHeight="1" x14ac:dyDescent="0.25">
      <c r="B6" s="47" t="s">
        <v>9</v>
      </c>
      <c r="C6" s="47"/>
      <c r="D6" s="47"/>
      <c r="E6" s="47"/>
      <c r="F6" s="47"/>
      <c r="G6" s="47"/>
      <c r="H6" s="47"/>
    </row>
    <row r="7" spans="1:17" s="8" customFormat="1" ht="15.6" customHeight="1" thickBot="1" x14ac:dyDescent="0.3">
      <c r="B7" s="9"/>
      <c r="C7" s="10"/>
      <c r="D7" s="10"/>
      <c r="H7" s="11" t="s">
        <v>10</v>
      </c>
    </row>
    <row r="8" spans="1:17" ht="28.9" customHeight="1" x14ac:dyDescent="0.25">
      <c r="A8" s="48" t="s">
        <v>0</v>
      </c>
      <c r="B8" s="50" t="s">
        <v>1</v>
      </c>
      <c r="C8" s="52" t="s">
        <v>11</v>
      </c>
      <c r="D8" s="54" t="s">
        <v>2</v>
      </c>
      <c r="E8" s="54" t="s">
        <v>12</v>
      </c>
      <c r="F8" s="54"/>
      <c r="G8" s="54"/>
      <c r="H8" s="56"/>
    </row>
    <row r="9" spans="1:17" ht="37.15" customHeight="1" thickBot="1" x14ac:dyDescent="0.3">
      <c r="A9" s="49"/>
      <c r="B9" s="51"/>
      <c r="C9" s="53"/>
      <c r="D9" s="55"/>
      <c r="E9" s="12" t="s">
        <v>3</v>
      </c>
      <c r="F9" s="12" t="s">
        <v>4</v>
      </c>
      <c r="G9" s="12" t="s">
        <v>5</v>
      </c>
      <c r="H9" s="13" t="s">
        <v>6</v>
      </c>
    </row>
    <row r="10" spans="1:17" s="17" customFormat="1" ht="16.899999999999999" customHeight="1" thickBot="1" x14ac:dyDescent="0.3">
      <c r="A10" s="14"/>
      <c r="B10" s="15"/>
      <c r="C10" s="16"/>
      <c r="D10" s="16"/>
      <c r="E10" s="43" t="s">
        <v>13</v>
      </c>
      <c r="F10" s="43" t="s">
        <v>14</v>
      </c>
      <c r="G10" s="43" t="s">
        <v>15</v>
      </c>
      <c r="H10" s="44" t="s">
        <v>16</v>
      </c>
      <c r="I10" s="5"/>
      <c r="J10" s="6"/>
      <c r="K10" s="5"/>
      <c r="L10" s="5"/>
      <c r="M10" s="5"/>
      <c r="N10" s="5"/>
      <c r="O10" s="5"/>
      <c r="P10" s="5"/>
      <c r="Q10" s="5"/>
    </row>
    <row r="11" spans="1:17" s="18" customFormat="1" ht="23.45" customHeight="1" thickBot="1" x14ac:dyDescent="0.3">
      <c r="A11" s="7">
        <v>1</v>
      </c>
      <c r="B11" s="57" t="s">
        <v>17</v>
      </c>
      <c r="C11" s="58"/>
      <c r="D11" s="58"/>
      <c r="E11" s="58"/>
      <c r="F11" s="58"/>
      <c r="G11" s="58"/>
      <c r="H11" s="59"/>
      <c r="I11" s="5"/>
      <c r="J11" s="6"/>
      <c r="K11" s="5"/>
      <c r="L11" s="5"/>
      <c r="M11" s="5"/>
      <c r="N11" s="5"/>
      <c r="O11" s="5"/>
      <c r="P11" s="5"/>
      <c r="Q11" s="5"/>
    </row>
    <row r="12" spans="1:17" s="17" customFormat="1" ht="16.899999999999999" customHeight="1" thickBot="1" x14ac:dyDescent="0.3">
      <c r="A12" s="60" t="s">
        <v>18</v>
      </c>
      <c r="B12" s="61"/>
      <c r="C12" s="61"/>
      <c r="D12" s="61"/>
      <c r="E12" s="61"/>
      <c r="F12" s="61"/>
      <c r="G12" s="61"/>
      <c r="H12" s="62"/>
      <c r="I12" s="5"/>
      <c r="J12" s="6"/>
      <c r="K12" s="5"/>
      <c r="L12" s="5"/>
      <c r="M12" s="5"/>
      <c r="N12" s="5"/>
      <c r="O12" s="5"/>
      <c r="P12" s="5"/>
      <c r="Q12" s="5"/>
    </row>
    <row r="13" spans="1:17" s="17" customFormat="1" ht="30.75" customHeight="1" x14ac:dyDescent="0.25">
      <c r="A13" s="63" t="s">
        <v>19</v>
      </c>
      <c r="B13" s="64"/>
      <c r="C13" s="19"/>
      <c r="D13" s="20">
        <f>SUM(D14:D17)</f>
        <v>771.4</v>
      </c>
      <c r="E13" s="20">
        <f>ROUND(D13*1.4,2)</f>
        <v>1079.96</v>
      </c>
      <c r="F13" s="20">
        <f>ROUND(D13*1.68,2)</f>
        <v>1295.95</v>
      </c>
      <c r="G13" s="20">
        <f>ROUND(D13*2.23,2)</f>
        <v>1720.22</v>
      </c>
      <c r="H13" s="21">
        <f>ROUND(D13*2.57,2)</f>
        <v>1982.5</v>
      </c>
      <c r="I13" s="5"/>
      <c r="J13" s="6"/>
      <c r="K13" s="5"/>
      <c r="L13" s="5"/>
      <c r="M13" s="5"/>
      <c r="N13" s="5"/>
      <c r="O13" s="5"/>
      <c r="P13" s="5"/>
      <c r="Q13" s="5"/>
    </row>
    <row r="14" spans="1:17" ht="31.5" x14ac:dyDescent="0.25">
      <c r="A14" s="7"/>
      <c r="B14" s="22" t="s">
        <v>20</v>
      </c>
      <c r="C14" s="23"/>
      <c r="D14" s="23">
        <v>25.5</v>
      </c>
      <c r="E14" s="24">
        <f t="shared" ref="E14:E17" si="0">ROUND(D14*1.4,2)</f>
        <v>35.700000000000003</v>
      </c>
      <c r="F14" s="24">
        <f t="shared" ref="F14:F17" si="1">ROUND(D14*1.68,2)</f>
        <v>42.84</v>
      </c>
      <c r="G14" s="24">
        <f>ROUND(D14*2.23,2)</f>
        <v>56.87</v>
      </c>
      <c r="H14" s="25">
        <f>ROUND(D14*2.57,2)</f>
        <v>65.540000000000006</v>
      </c>
    </row>
    <row r="15" spans="1:17" ht="31.5" customHeight="1" x14ac:dyDescent="0.25">
      <c r="A15" s="7"/>
      <c r="B15" s="26" t="s">
        <v>21</v>
      </c>
      <c r="C15" s="27"/>
      <c r="D15" s="23">
        <v>131.69999999999999</v>
      </c>
      <c r="E15" s="24">
        <f t="shared" si="0"/>
        <v>184.38</v>
      </c>
      <c r="F15" s="24">
        <f t="shared" si="1"/>
        <v>221.26</v>
      </c>
      <c r="G15" s="24">
        <f>ROUND(D15*2.23,2)</f>
        <v>293.69</v>
      </c>
      <c r="H15" s="25">
        <f>ROUND(D15*2.57,2)</f>
        <v>338.47</v>
      </c>
    </row>
    <row r="16" spans="1:17" x14ac:dyDescent="0.25">
      <c r="A16" s="7"/>
      <c r="B16" s="26" t="s">
        <v>22</v>
      </c>
      <c r="C16" s="27"/>
      <c r="D16" s="23">
        <v>94.6</v>
      </c>
      <c r="E16" s="24">
        <f t="shared" si="0"/>
        <v>132.44</v>
      </c>
      <c r="F16" s="24">
        <f t="shared" si="1"/>
        <v>158.93</v>
      </c>
      <c r="G16" s="24">
        <f>ROUND(D16*2.23,2)</f>
        <v>210.96</v>
      </c>
      <c r="H16" s="25">
        <f>ROUND(D16*2.57,2)</f>
        <v>243.12</v>
      </c>
    </row>
    <row r="17" spans="1:17" ht="134.44999999999999" customHeight="1" x14ac:dyDescent="0.25">
      <c r="A17" s="28"/>
      <c r="B17" s="26" t="s">
        <v>23</v>
      </c>
      <c r="C17" s="27"/>
      <c r="D17" s="23">
        <v>519.6</v>
      </c>
      <c r="E17" s="24">
        <f t="shared" si="0"/>
        <v>727.44</v>
      </c>
      <c r="F17" s="24">
        <f t="shared" si="1"/>
        <v>872.93</v>
      </c>
      <c r="G17" s="24">
        <f t="shared" ref="G17" si="2">ROUND(D17*2.23,2)</f>
        <v>1158.71</v>
      </c>
      <c r="H17" s="25">
        <f t="shared" ref="H17" si="3">ROUND(D17*2.57,2)</f>
        <v>1335.37</v>
      </c>
    </row>
    <row r="18" spans="1:17" s="18" customFormat="1" ht="23.45" customHeight="1" x14ac:dyDescent="0.25">
      <c r="A18" s="65" t="s">
        <v>24</v>
      </c>
      <c r="B18" s="66"/>
      <c r="C18" s="66"/>
      <c r="D18" s="66"/>
      <c r="E18" s="66"/>
      <c r="F18" s="66"/>
      <c r="G18" s="66"/>
      <c r="H18" s="67"/>
      <c r="I18" s="5"/>
      <c r="J18" s="6"/>
      <c r="K18" s="5"/>
      <c r="L18" s="5"/>
      <c r="M18" s="5"/>
      <c r="N18" s="5"/>
      <c r="O18" s="5"/>
      <c r="P18" s="5"/>
      <c r="Q18" s="5"/>
    </row>
    <row r="19" spans="1:17" ht="41.45" customHeight="1" x14ac:dyDescent="0.25">
      <c r="A19" s="7" t="s">
        <v>25</v>
      </c>
      <c r="B19" s="29" t="s">
        <v>36</v>
      </c>
      <c r="C19" s="27"/>
      <c r="D19" s="23">
        <v>63.7</v>
      </c>
      <c r="E19" s="24">
        <f t="shared" ref="E19" si="4">ROUND(D19*1.4,2)</f>
        <v>89.18</v>
      </c>
      <c r="F19" s="24">
        <f t="shared" ref="F19:F20" si="5">ROUND(D19*1.68,2)</f>
        <v>107.02</v>
      </c>
      <c r="G19" s="24">
        <f t="shared" ref="G19" si="6">ROUND(D19*2.23,2)</f>
        <v>142.05000000000001</v>
      </c>
      <c r="H19" s="25">
        <f t="shared" ref="H19" si="7">ROUND(D19*2.57,2)</f>
        <v>163.71</v>
      </c>
    </row>
    <row r="20" spans="1:17" ht="58.15" customHeight="1" thickBot="1" x14ac:dyDescent="0.3">
      <c r="A20" s="7" t="s">
        <v>26</v>
      </c>
      <c r="B20" s="29" t="s">
        <v>27</v>
      </c>
      <c r="C20" s="27"/>
      <c r="D20" s="23">
        <v>445.2</v>
      </c>
      <c r="E20" s="24">
        <f>ROUND(D20*1.4,2)</f>
        <v>623.28</v>
      </c>
      <c r="F20" s="24">
        <f t="shared" si="5"/>
        <v>747.94</v>
      </c>
      <c r="G20" s="24">
        <f>ROUND(D20*2.23,2)</f>
        <v>992.8</v>
      </c>
      <c r="H20" s="25">
        <f>ROUND(D20*2.57,2)</f>
        <v>1144.1600000000001</v>
      </c>
      <c r="I20" s="30"/>
      <c r="J20" s="31"/>
    </row>
    <row r="21" spans="1:17" ht="15.75" customHeight="1" thickBot="1" x14ac:dyDescent="0.3">
      <c r="A21" s="60" t="s">
        <v>28</v>
      </c>
      <c r="B21" s="61"/>
      <c r="C21" s="61"/>
      <c r="D21" s="61"/>
      <c r="E21" s="61"/>
      <c r="F21" s="61"/>
      <c r="G21" s="61"/>
      <c r="H21" s="62"/>
    </row>
    <row r="22" spans="1:17" ht="47.25" x14ac:dyDescent="0.25">
      <c r="A22" s="28" t="s">
        <v>29</v>
      </c>
      <c r="B22" s="29" t="s">
        <v>30</v>
      </c>
      <c r="C22" s="27"/>
      <c r="D22" s="24">
        <v>442.9</v>
      </c>
      <c r="E22" s="24">
        <f t="shared" ref="E22:E23" si="8">ROUND(D22*1.4,2)</f>
        <v>620.05999999999995</v>
      </c>
      <c r="F22" s="24">
        <f t="shared" ref="F22:F24" si="9">ROUND(D22*1.68,2)</f>
        <v>744.07</v>
      </c>
      <c r="G22" s="24">
        <f>ROUND(D22*2.23,2)</f>
        <v>987.67</v>
      </c>
      <c r="H22" s="25">
        <f>ROUND(D22*2.57,2)</f>
        <v>1138.25</v>
      </c>
      <c r="I22" s="40"/>
      <c r="J22" s="31"/>
    </row>
    <row r="23" spans="1:17" ht="47.25" x14ac:dyDescent="0.25">
      <c r="A23" s="32" t="s">
        <v>31</v>
      </c>
      <c r="B23" s="33" t="s">
        <v>32</v>
      </c>
      <c r="C23" s="27"/>
      <c r="D23" s="24">
        <v>1070</v>
      </c>
      <c r="E23" s="24">
        <f t="shared" si="8"/>
        <v>1498</v>
      </c>
      <c r="F23" s="24">
        <f t="shared" si="9"/>
        <v>1797.6</v>
      </c>
      <c r="G23" s="24">
        <f>ROUND(D23*2.23,2)</f>
        <v>2386.1</v>
      </c>
      <c r="H23" s="25">
        <f>ROUND(D23*2.57,2)</f>
        <v>2749.9</v>
      </c>
    </row>
    <row r="24" spans="1:17" ht="56.45" customHeight="1" thickBot="1" x14ac:dyDescent="0.3">
      <c r="A24" s="34" t="s">
        <v>33</v>
      </c>
      <c r="B24" s="35" t="s">
        <v>34</v>
      </c>
      <c r="C24" s="36"/>
      <c r="D24" s="41">
        <v>580</v>
      </c>
      <c r="E24" s="37">
        <f>ROUND(D24*1.4,2)</f>
        <v>812</v>
      </c>
      <c r="F24" s="37">
        <f t="shared" si="9"/>
        <v>974.4</v>
      </c>
      <c r="G24" s="37">
        <f>ROUND(D24*2.23,2)</f>
        <v>1293.4000000000001</v>
      </c>
      <c r="H24" s="38">
        <f>ROUND(D24*2.57,2)</f>
        <v>1490.6</v>
      </c>
    </row>
    <row r="27" spans="1:17" ht="15.75" customHeight="1" x14ac:dyDescent="0.25">
      <c r="E27" s="5" t="s">
        <v>35</v>
      </c>
    </row>
    <row r="29" spans="1:17" x14ac:dyDescent="0.25">
      <c r="B29" s="39"/>
    </row>
  </sheetData>
  <mergeCells count="16">
    <mergeCell ref="B11:H11"/>
    <mergeCell ref="A12:H12"/>
    <mergeCell ref="A13:B13"/>
    <mergeCell ref="A18:H18"/>
    <mergeCell ref="A21:H21"/>
    <mergeCell ref="B6:H6"/>
    <mergeCell ref="A8:A9"/>
    <mergeCell ref="B8:B9"/>
    <mergeCell ref="C8:C9"/>
    <mergeCell ref="D8:D9"/>
    <mergeCell ref="E8:H8"/>
    <mergeCell ref="E1:H1"/>
    <mergeCell ref="F2:H2"/>
    <mergeCell ref="E3:H3"/>
    <mergeCell ref="E5:H5"/>
    <mergeCell ref="E4:H4"/>
  </mergeCells>
  <pageMargins left="0" right="0" top="0.35433070866141736" bottom="0.19685039370078741" header="0.11811023622047245" footer="0.11811023622047245"/>
  <pageSetup paperSize="9" scale="89" firstPageNumber="7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Улубл </vt:lpstr>
      <vt:lpstr>'Улубл '!Заголовки_для_печати</vt:lpstr>
      <vt:lpstr>'Улубл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2022-06-30T23:53:33Z</cp:lastPrinted>
  <dcterms:created xsi:type="dcterms:W3CDTF">2021-12-28T02:43:30Z</dcterms:created>
  <dcterms:modified xsi:type="dcterms:W3CDTF">2022-07-01T01:17:41Z</dcterms:modified>
</cp:coreProperties>
</file>